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mstock3/Downloads/"/>
    </mc:Choice>
  </mc:AlternateContent>
  <xr:revisionPtr revIDLastSave="0" documentId="13_ncr:1_{AD23190A-F522-3E4C-B7BD-55984901F435}" xr6:coauthVersionLast="47" xr6:coauthVersionMax="47" xr10:uidLastSave="{00000000-0000-0000-0000-000000000000}"/>
  <bookViews>
    <workbookView xWindow="860" yWindow="880" windowWidth="27240" windowHeight="14900" xr2:uid="{AD7346A7-A1A7-274B-8185-FD05EA0660E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2" i="1" l="1"/>
  <c r="AB19" i="1"/>
  <c r="AB26" i="1"/>
  <c r="Y26" i="1"/>
  <c r="Y19" i="1"/>
  <c r="Y12" i="1"/>
  <c r="AC25" i="1"/>
  <c r="Z25" i="1"/>
  <c r="AC18" i="1"/>
  <c r="Z18" i="1"/>
  <c r="AC11" i="1"/>
  <c r="Z11" i="1"/>
  <c r="Y25" i="1" l="1"/>
  <c r="AB25" i="1"/>
  <c r="Y18" i="1"/>
  <c r="AB11" i="1"/>
  <c r="AB18" i="1"/>
  <c r="Y11" i="1"/>
</calcChain>
</file>

<file path=xl/sharedStrings.xml><?xml version="1.0" encoding="utf-8"?>
<sst xmlns="http://schemas.openxmlformats.org/spreadsheetml/2006/main" count="72" uniqueCount="43">
  <si>
    <t>Female Sex-Assigned-At-Birth</t>
  </si>
  <si>
    <t>Male Sex-Assigned-At-Birth</t>
  </si>
  <si>
    <t>Sex Unknown (Pooled Sex)</t>
  </si>
  <si>
    <t>Joint</t>
  </si>
  <si>
    <t>Score</t>
  </si>
  <si>
    <t>TMJ</t>
  </si>
  <si>
    <t>Shoulder</t>
  </si>
  <si>
    <t>Elbow</t>
  </si>
  <si>
    <t>Wrist</t>
  </si>
  <si>
    <t>Hand</t>
  </si>
  <si>
    <t>Hip</t>
  </si>
  <si>
    <t>Knee</t>
  </si>
  <si>
    <t>Ankle</t>
  </si>
  <si>
    <t>Foot</t>
  </si>
  <si>
    <t>Do not use</t>
  </si>
  <si>
    <t>Female</t>
  </si>
  <si>
    <t>Male</t>
  </si>
  <si>
    <t>Unknown Sex</t>
  </si>
  <si>
    <t>Notes:</t>
  </si>
  <si>
    <t>Winburn &amp; Stock (2019) recommend caution when using the knee for female sex-assigned-at-birth individuals or in cases where sex is unknown, and only to do so when necessary, i.e., only to use the knee joint to estimate age when these elements/data are the only ones available.</t>
  </si>
  <si>
    <t>90% Age Estimate (years)</t>
  </si>
  <si>
    <t>95% Age Estimate (years)</t>
  </si>
  <si>
    <t>***</t>
  </si>
  <si>
    <t>***
The 90% age-at-transition for the female knee = 27.3 yrs</t>
  </si>
  <si>
    <t>***
The 95% age-at-transition for the female  knee = 55.1 yrs</t>
  </si>
  <si>
    <t>~~~</t>
  </si>
  <si>
    <t>~~~
The 90% age-at-transition for the pooled-sex knee = 40.6 yrs</t>
  </si>
  <si>
    <t>~~~
The 95% age-at-transition for the pooled-sex knee = 54.8 yrs</t>
  </si>
  <si>
    <r>
      <rPr>
        <b/>
        <sz val="48"/>
        <color theme="1"/>
        <rFont val="Calibri (Body)"/>
      </rPr>
      <t>OA-TA</t>
    </r>
    <r>
      <rPr>
        <sz val="48"/>
        <color theme="1"/>
        <rFont val="Calibri"/>
        <family val="2"/>
        <scheme val="minor"/>
      </rPr>
      <t xml:space="preserve"> </t>
    </r>
    <r>
      <rPr>
        <sz val="24"/>
        <color theme="1"/>
        <rFont val="Calibri (Body)"/>
      </rPr>
      <t>version 1</t>
    </r>
  </si>
  <si>
    <t>Joints are scored for OA with present (1) or absent (0) for all joint surfaces comprising the joint, as in Winburn &amp; Stock (2019) -- any indication of OA renders a score of 1 for that joint.</t>
  </si>
  <si>
    <t>If a joint is unscorable or absent, leave that joint's cell blank.</t>
  </si>
  <si>
    <t>If a joint is incomplete (e.g. the proximal femur is present but the corresponding acetabulum is not), use the score for the elements that are present.</t>
  </si>
  <si>
    <t>References</t>
  </si>
  <si>
    <t>Reconsidering osteoarthritis as a skeletal indicator of age at death.</t>
  </si>
  <si>
    <t>Winburn, A. P. and Stock, M. K.  (2019).</t>
  </si>
  <si>
    <t>Strasheim, A. N., Winburn, A. P., &amp; Stock, M. K. (2023).</t>
  </si>
  <si>
    <r>
      <rPr>
        <i/>
        <sz val="12"/>
        <color theme="1"/>
        <rFont val="Calibri (Body)"/>
      </rPr>
      <t>AJPA</t>
    </r>
    <r>
      <rPr>
        <sz val="12"/>
        <color theme="1"/>
        <rFont val="Calibri (Body)"/>
      </rPr>
      <t xml:space="preserve"> 170, 459-473.</t>
    </r>
  </si>
  <si>
    <r>
      <rPr>
        <i/>
        <sz val="12"/>
        <color theme="1"/>
        <rFont val="Calibri (Body)"/>
      </rPr>
      <t>Forensic Sci</t>
    </r>
    <r>
      <rPr>
        <sz val="12"/>
        <color theme="1"/>
        <rFont val="Calibri (Body)"/>
      </rPr>
      <t xml:space="preserve"> 3, 205-230.</t>
    </r>
  </si>
  <si>
    <t>https://doi.org/10.3390/forensicsci3020016</t>
  </si>
  <si>
    <t>https://doi.org/10.1002/ajpa.23914</t>
  </si>
  <si>
    <t xml:space="preserve">Utility of Osteoarthritis as an Indicator of Age in Human </t>
  </si>
  <si>
    <t xml:space="preserve">Skeletal Remains: Validating the Winburn and Stock (2019) Method. </t>
  </si>
  <si>
    <t>Winburn &amp; Stock (2019) &amp; Strasheim et al. (2023) recommend against the use of the ankle joint in estimating the age of female individuals, as well as the TMJ in male individuals' age estimation. Therefore the use of these joints (ankle &amp; TMJ) is also recommended against for unknown/pooled-sex age estimation.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</si>
</sst>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Calibri"/>
      <family val="2"/>
      <scheme val="minor"/>
    </font>
    <font>
      <sz val="12"/>
      <color rgb="FF9C0006"/>
      <name val="Calibri"/>
      <family val="2"/>
      <scheme val="minor"/>
    </font>
    <font>
      <sz val="12"/>
      <color rgb="FF3F3F76"/>
      <name val="Calibri"/>
      <family val="2"/>
      <scheme val="minor"/>
    </font>
    <font>
      <b/>
      <sz val="12"/>
      <color theme="1"/>
      <name val="Calibri"/>
      <family val="2"/>
      <scheme val="minor"/>
    </font>
    <font>
      <sz val="12"/>
      <color theme="0"/>
      <name val="Calibri"/>
      <family val="2"/>
      <scheme val="minor"/>
    </font>
    <font>
      <b/>
      <sz val="16"/>
      <color theme="1"/>
      <name val="Calibri (Body)"/>
    </font>
    <font>
      <b/>
      <sz val="48"/>
      <color theme="1"/>
      <name val="Calibri (Body)"/>
    </font>
    <font>
      <sz val="48"/>
      <color theme="1"/>
      <name val="Calibri"/>
      <family val="2"/>
      <scheme val="minor"/>
    </font>
    <font>
      <sz val="24"/>
      <color theme="1"/>
      <name val="Calibri (Body)"/>
    </font>
    <font>
      <b/>
      <sz val="16"/>
      <color theme="1"/>
      <name val="Calibri"/>
      <family val="2"/>
      <scheme val="minor"/>
    </font>
    <font>
      <sz val="12"/>
      <color rgb="FF000000"/>
      <name val="Calibri (Body)"/>
    </font>
    <font>
      <sz val="12"/>
      <color rgb="FF222222"/>
      <name val="Calibri (Body)"/>
    </font>
    <font>
      <sz val="12"/>
      <color theme="1"/>
      <name val="Calibri (Body)"/>
    </font>
    <font>
      <i/>
      <sz val="12"/>
      <color theme="1"/>
      <name val="Calibri (Body)"/>
    </font>
    <font>
      <u/>
      <sz val="12"/>
      <color theme="10"/>
      <name val="Calibri"/>
      <family val="2"/>
      <scheme val="minor"/>
    </font>
  </fonts>
  <fills count="9">
    <fill>
      <patternFill patternType="none"/>
    </fill>
    <fill>
      <patternFill patternType="gray125"/>
    </fill>
    <fill>
      <patternFill patternType="solid">
        <fgColor rgb="FFFFC7CE"/>
      </patternFill>
    </fill>
    <fill>
      <patternFill patternType="solid">
        <fgColor rgb="FFF2F2F2"/>
      </patternFill>
    </fill>
    <fill>
      <patternFill patternType="solid">
        <fgColor theme="7"/>
      </patternFill>
    </fill>
    <fill>
      <patternFill patternType="solid">
        <fgColor theme="2"/>
      </patternFill>
    </fill>
    <fill>
      <patternFill patternType="solid">
        <fgColor theme="7" tint="0.39994506668294322"/>
        <bgColor indexed="65"/>
      </patternFill>
    </fill>
    <fill>
      <patternFill patternType="solid">
        <fgColor theme="0"/>
        <bgColor indexed="64"/>
      </patternFill>
    </fill>
    <fill>
      <patternFill patternType="solid">
        <fgColor theme="7" tint="0.39997558519241921"/>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rgb="FFB2B2B2"/>
      </left>
      <right style="thin">
        <color theme="0" tint="-0.499984740745262"/>
      </right>
      <top style="thin">
        <color rgb="FFB2B2B2"/>
      </top>
      <bottom style="thin">
        <color rgb="FFB2B2B2"/>
      </bottom>
      <diagonal/>
    </border>
    <border>
      <left/>
      <right style="thin">
        <color theme="0" tint="-0.499984740745262"/>
      </right>
      <top style="thin">
        <color rgb="FFB2B2B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s>
  <cellStyleXfs count="7">
    <xf numFmtId="0" fontId="0" fillId="0" borderId="0"/>
    <xf numFmtId="0" fontId="2" fillId="2" borderId="0" applyNumberFormat="0" applyBorder="0" applyAlignment="0" applyProtection="0"/>
    <xf numFmtId="0" fontId="4" fillId="0" borderId="3" applyNumberFormat="0" applyFill="0" applyAlignment="0" applyProtection="0"/>
    <xf numFmtId="0" fontId="3" fillId="5" borderId="1"/>
    <xf numFmtId="0" fontId="1" fillId="4" borderId="2"/>
    <xf numFmtId="0" fontId="1" fillId="6" borderId="2"/>
    <xf numFmtId="0" fontId="15" fillId="0" borderId="0" applyNumberFormat="0" applyFill="0" applyBorder="0" applyAlignment="0" applyProtection="0"/>
  </cellStyleXfs>
  <cellXfs count="44">
    <xf numFmtId="0" fontId="0" fillId="0" borderId="0" xfId="0"/>
    <xf numFmtId="0" fontId="4" fillId="3" borderId="3" xfId="2" applyFill="1"/>
    <xf numFmtId="0" fontId="4" fillId="0" borderId="0" xfId="0" applyFont="1"/>
    <xf numFmtId="0" fontId="8" fillId="0" borderId="0" xfId="0" applyFont="1"/>
    <xf numFmtId="0" fontId="6" fillId="0" borderId="0" xfId="0" applyFont="1"/>
    <xf numFmtId="0" fontId="0" fillId="0" borderId="0" xfId="0" applyAlignment="1">
      <alignment horizontal="center"/>
    </xf>
    <xf numFmtId="0" fontId="3" fillId="5" borderId="1" xfId="3" applyAlignment="1" applyProtection="1">
      <alignment horizontal="center"/>
      <protection locked="0"/>
    </xf>
    <xf numFmtId="0" fontId="0" fillId="0" borderId="0" xfId="0" applyAlignment="1" applyProtection="1">
      <alignment horizontal="center"/>
      <protection locked="0"/>
    </xf>
    <xf numFmtId="0" fontId="1" fillId="6" borderId="2" xfId="5" applyAlignment="1" applyProtection="1">
      <alignment horizontal="center"/>
    </xf>
    <xf numFmtId="0" fontId="0" fillId="0" borderId="0" xfId="0" applyAlignment="1" applyProtection="1">
      <alignment horizontal="center"/>
    </xf>
    <xf numFmtId="0" fontId="2" fillId="2" borderId="0" xfId="1" applyAlignment="1" applyProtection="1">
      <alignment horizontal="center"/>
    </xf>
    <xf numFmtId="0" fontId="4" fillId="0" borderId="0" xfId="0" applyFont="1" applyAlignment="1">
      <alignment horizontal="right"/>
    </xf>
    <xf numFmtId="0" fontId="10" fillId="0" borderId="0" xfId="0" applyFont="1"/>
    <xf numFmtId="0" fontId="0" fillId="7" borderId="0" xfId="0" applyFill="1" applyBorder="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7" borderId="9" xfId="0" applyFill="1" applyBorder="1"/>
    <xf numFmtId="0" fontId="0" fillId="7" borderId="10" xfId="0" applyFill="1" applyBorder="1"/>
    <xf numFmtId="0" fontId="0" fillId="7" borderId="11" xfId="0" applyFill="1" applyBorder="1"/>
    <xf numFmtId="0" fontId="0" fillId="7" borderId="6" xfId="0" applyFill="1" applyBorder="1"/>
    <xf numFmtId="0" fontId="0" fillId="7" borderId="8" xfId="0" applyFill="1" applyBorder="1"/>
    <xf numFmtId="0" fontId="0" fillId="7" borderId="11" xfId="0" applyFill="1" applyBorder="1"/>
    <xf numFmtId="0" fontId="0" fillId="8" borderId="12" xfId="0" applyFill="1" applyBorder="1" applyAlignment="1">
      <alignment wrapText="1"/>
    </xf>
    <xf numFmtId="0" fontId="0" fillId="0" borderId="13" xfId="0" applyBorder="1"/>
    <xf numFmtId="0" fontId="0" fillId="0" borderId="15" xfId="0" applyBorder="1"/>
    <xf numFmtId="0" fontId="0" fillId="8" borderId="17" xfId="0" applyFill="1" applyBorder="1" applyAlignment="1">
      <alignment wrapText="1"/>
    </xf>
    <xf numFmtId="0" fontId="0" fillId="0" borderId="16" xfId="0" applyBorder="1"/>
    <xf numFmtId="0" fontId="1" fillId="6" borderId="14" xfId="5" applyBorder="1" applyAlignment="1">
      <alignment vertical="center" wrapText="1"/>
    </xf>
    <xf numFmtId="0" fontId="0" fillId="8" borderId="18" xfId="0" applyFill="1" applyBorder="1" applyAlignment="1">
      <alignment vertical="center" wrapText="1"/>
    </xf>
    <xf numFmtId="0" fontId="0" fillId="0" borderId="13" xfId="0" applyBorder="1" applyAlignment="1">
      <alignment vertical="center"/>
    </xf>
    <xf numFmtId="0" fontId="0" fillId="0" borderId="0" xfId="0" applyAlignment="1">
      <alignment horizontal="center" vertical="center"/>
    </xf>
    <xf numFmtId="0" fontId="0" fillId="0" borderId="0" xfId="0" applyAlignment="1">
      <alignment vertical="center"/>
    </xf>
    <xf numFmtId="0" fontId="2" fillId="2" borderId="0" xfId="1" applyAlignment="1">
      <alignment vertical="center" wrapText="1"/>
    </xf>
    <xf numFmtId="0" fontId="0" fillId="8" borderId="19" xfId="0" applyFill="1" applyBorder="1" applyAlignment="1">
      <alignment vertical="center" wrapText="1"/>
    </xf>
    <xf numFmtId="0" fontId="5" fillId="0" borderId="0" xfId="0" applyFont="1"/>
    <xf numFmtId="0" fontId="11" fillId="7" borderId="4" xfId="0" applyFont="1" applyFill="1" applyBorder="1" applyProtection="1">
      <protection locked="0"/>
    </xf>
    <xf numFmtId="0" fontId="12" fillId="7" borderId="7" xfId="0" applyFont="1" applyFill="1" applyBorder="1" applyProtection="1">
      <protection locked="0"/>
    </xf>
    <xf numFmtId="0" fontId="13" fillId="7" borderId="7" xfId="0" applyFont="1" applyFill="1" applyBorder="1" applyProtection="1">
      <protection locked="0"/>
    </xf>
    <xf numFmtId="0" fontId="15" fillId="7" borderId="9" xfId="6" applyFill="1" applyBorder="1" applyProtection="1">
      <protection locked="0"/>
    </xf>
    <xf numFmtId="0" fontId="13" fillId="0" borderId="0" xfId="0" applyFont="1" applyProtection="1">
      <protection locked="0"/>
    </xf>
    <xf numFmtId="0" fontId="13" fillId="7" borderId="4" xfId="0" applyFont="1" applyFill="1" applyBorder="1" applyProtection="1">
      <protection locked="0"/>
    </xf>
  </cellXfs>
  <cellStyles count="7">
    <cellStyle name="Bad" xfId="1" builtinId="27"/>
    <cellStyle name="Hyperlink" xfId="6" builtinId="8"/>
    <cellStyle name="Normal" xfId="0" builtinId="0"/>
    <cellStyle name="Style 1" xfId="3" xr:uid="{9FA9D5DF-887A-9449-A335-286628B56FF4}"/>
    <cellStyle name="Style 2" xfId="4" xr:uid="{B8BC7AB6-D279-894B-BB1F-2C84193DBE23}"/>
    <cellStyle name="Style 3" xfId="5" xr:uid="{37E545B7-DE6A-F242-9301-2C0EAC8BD316}"/>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i.org/10.1002/ajpa.23914" TargetMode="External"/><Relationship Id="rId1" Type="http://schemas.openxmlformats.org/officeDocument/2006/relationships/hyperlink" Target="https://doi.org/10.3390/forensicsci3020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4C71A-5F7B-A44C-B8EC-9BBA07325A51}">
  <dimension ref="B2:AC31"/>
  <sheetViews>
    <sheetView tabSelected="1" zoomScaleNormal="100" workbookViewId="0">
      <selection activeCell="B12" sqref="B12"/>
    </sheetView>
  </sheetViews>
  <sheetFormatPr baseColWidth="10" defaultRowHeight="16" x14ac:dyDescent="0.2"/>
  <cols>
    <col min="2" max="2" width="42.83203125" customWidth="1"/>
    <col min="3" max="3" width="13.83203125" customWidth="1"/>
    <col min="4" max="4" width="14.1640625" customWidth="1"/>
    <col min="6" max="6" width="10.83203125" style="5"/>
    <col min="7" max="7" width="2.83203125" style="5" customWidth="1"/>
    <col min="8" max="8" width="10.83203125" style="5"/>
    <col min="9" max="9" width="2.83203125" style="5" customWidth="1"/>
    <col min="10" max="10" width="10.83203125" style="5"/>
    <col min="11" max="11" width="2.83203125" style="5" customWidth="1"/>
    <col min="12" max="12" width="10.83203125" style="5"/>
    <col min="13" max="13" width="2.83203125" style="5" customWidth="1"/>
    <col min="14" max="14" width="10.83203125" style="5"/>
    <col min="15" max="15" width="2.83203125" style="5" customWidth="1"/>
    <col min="16" max="16" width="10.83203125" style="5"/>
    <col min="17" max="17" width="2.83203125" style="5" customWidth="1"/>
    <col min="18" max="18" width="10.83203125" style="5"/>
    <col min="19" max="19" width="2.83203125" style="5" customWidth="1"/>
    <col min="20" max="20" width="10.83203125" style="5"/>
    <col min="21" max="21" width="2.83203125" style="5" customWidth="1"/>
    <col min="22" max="22" width="10.83203125" style="5"/>
    <col min="23" max="23" width="2.83203125" customWidth="1"/>
    <col min="31" max="31" width="10.5" customWidth="1"/>
  </cols>
  <sheetData>
    <row r="2" spans="2:29" ht="62" x14ac:dyDescent="0.7">
      <c r="B2" s="3" t="s">
        <v>28</v>
      </c>
      <c r="C2" s="3"/>
      <c r="D2" s="3"/>
      <c r="E2" s="3"/>
    </row>
    <row r="3" spans="2:29" x14ac:dyDescent="0.2">
      <c r="B3" s="14" t="s">
        <v>29</v>
      </c>
      <c r="C3" s="15"/>
      <c r="D3" s="15"/>
      <c r="E3" s="15"/>
      <c r="F3" s="15"/>
      <c r="G3" s="15"/>
      <c r="H3" s="15"/>
      <c r="I3" s="15"/>
      <c r="J3" s="15"/>
      <c r="K3" s="15"/>
      <c r="L3" s="15"/>
      <c r="M3" s="15"/>
      <c r="N3" s="15"/>
      <c r="O3" s="16"/>
    </row>
    <row r="4" spans="2:29" x14ac:dyDescent="0.2">
      <c r="B4" s="17" t="s">
        <v>31</v>
      </c>
      <c r="C4" s="13"/>
      <c r="D4" s="13"/>
      <c r="E4" s="13"/>
      <c r="F4" s="13"/>
      <c r="G4" s="13"/>
      <c r="H4" s="13"/>
      <c r="I4" s="13"/>
      <c r="J4" s="13"/>
      <c r="K4" s="13"/>
      <c r="L4" s="13"/>
      <c r="M4" s="13"/>
      <c r="N4" s="13"/>
      <c r="O4" s="18"/>
    </row>
    <row r="5" spans="2:29" x14ac:dyDescent="0.2">
      <c r="B5" s="19" t="s">
        <v>30</v>
      </c>
      <c r="C5" s="20"/>
      <c r="D5" s="20"/>
      <c r="E5" s="20"/>
      <c r="F5" s="20"/>
      <c r="G5" s="20"/>
      <c r="H5" s="20"/>
      <c r="I5" s="20"/>
      <c r="J5" s="20"/>
      <c r="K5" s="20"/>
      <c r="L5" s="20"/>
      <c r="M5" s="20"/>
      <c r="N5" s="20"/>
      <c r="O5" s="21"/>
    </row>
    <row r="8" spans="2:29" ht="21" x14ac:dyDescent="0.25">
      <c r="B8" s="12" t="s">
        <v>32</v>
      </c>
      <c r="E8" s="4" t="s">
        <v>0</v>
      </c>
    </row>
    <row r="9" spans="2:29" x14ac:dyDescent="0.2">
      <c r="B9" s="38" t="s">
        <v>34</v>
      </c>
      <c r="C9" s="22"/>
      <c r="E9" s="2"/>
    </row>
    <row r="10" spans="2:29" x14ac:dyDescent="0.2">
      <c r="B10" s="39" t="s">
        <v>33</v>
      </c>
      <c r="C10" s="23"/>
      <c r="E10" s="2" t="s">
        <v>3</v>
      </c>
      <c r="F10" s="5" t="s">
        <v>5</v>
      </c>
      <c r="H10" s="5" t="s">
        <v>6</v>
      </c>
      <c r="J10" s="5" t="s">
        <v>7</v>
      </c>
      <c r="L10" s="5" t="s">
        <v>8</v>
      </c>
      <c r="N10" s="5" t="s">
        <v>9</v>
      </c>
      <c r="P10" s="5" t="s">
        <v>10</v>
      </c>
      <c r="R10" s="5" t="s">
        <v>11</v>
      </c>
      <c r="T10" s="5" t="s">
        <v>12</v>
      </c>
      <c r="V10" s="5" t="s">
        <v>13</v>
      </c>
      <c r="X10" s="11" t="s">
        <v>15</v>
      </c>
      <c r="Y10" s="2" t="s">
        <v>20</v>
      </c>
      <c r="Z10" s="2"/>
      <c r="AB10" s="2" t="s">
        <v>21</v>
      </c>
      <c r="AC10" s="2"/>
    </row>
    <row r="11" spans="2:29" ht="17" thickBot="1" x14ac:dyDescent="0.25">
      <c r="B11" s="40" t="s">
        <v>36</v>
      </c>
      <c r="C11" s="23"/>
      <c r="E11" s="2" t="s">
        <v>4</v>
      </c>
      <c r="F11" s="6"/>
      <c r="G11" s="7"/>
      <c r="H11" s="6"/>
      <c r="I11" s="7"/>
      <c r="J11" s="6"/>
      <c r="K11" s="7"/>
      <c r="L11" s="6"/>
      <c r="M11" s="7"/>
      <c r="N11" s="6"/>
      <c r="O11" s="7"/>
      <c r="P11" s="6"/>
      <c r="Q11" s="7"/>
      <c r="R11" s="8" t="s">
        <v>22</v>
      </c>
      <c r="S11" s="9"/>
      <c r="T11" s="10" t="s">
        <v>14</v>
      </c>
      <c r="U11" s="7"/>
      <c r="V11" s="6"/>
      <c r="Y11" s="1" t="str">
        <f>IF(Y12&gt;Z11,"&lt;",Y12)</f>
        <v>&lt;</v>
      </c>
      <c r="Z11" s="1" t="str">
        <f>IF(OR(AND($F11=0,$F11&lt;&gt;""),AND($H11=0,$H11&lt;&gt;""),AND($J11=0,$J11&lt;&gt;""),AND($L11=0,$L11&lt;&gt;""),AND($N11=0,$N11&lt;&gt;""),AND($P11=0,$P11&lt;&gt;""),AND($V11=0,$V11&lt;&gt;"")),MAX(IF(AND($F11=0,$F11&lt;&gt;""),77.3,9),IF(AND($H11=0,$H11&lt;&gt;""),42.3,9),IF(AND($J11=0,$J11&lt;&gt;""),45.8,9),IF(AND($L11=0,$L11&lt;&gt;""),53.4,9),IF(AND($N11=0,$N11&lt;&gt;""),57.6,9),IF(AND($P11=0,$P11&lt;&gt;""),37.2,9),IF(AND($V11=0,$V11&lt;&gt;""),59.6,9)),"+")</f>
        <v>+</v>
      </c>
      <c r="AB11" s="1" t="str">
        <f>IF(AB12&gt;AC11,"&lt;",AB12)</f>
        <v>&lt;</v>
      </c>
      <c r="AC11" s="1" t="str">
        <f>IF(OR(AND($F11=0,$F11&lt;&gt;""),AND($H11=0,$H11&lt;&gt;""),AND($J11=0,$J11&lt;&gt;""),AND($L11=0,$L11&lt;&gt;""),AND($N11=0,$N11&lt;&gt;""),AND($P11=0,$P11&lt;&gt;""),AND($V11=0,$V11&lt;&gt;"")),MAX(IF(AND($F11=0,$F11&lt;&gt;""),93.6,9),IF(AND($H11=0,$H11&lt;&gt;""),47.8,9),IF(AND($J11=0,$J11&lt;&gt;""),55.2,9),IF(AND($L11=0,$L11&lt;&gt;""),69.6,9),IF(AND($N11=0,$N11&lt;&gt;""),66.4,9),IF(AND($P11=0,$P11&lt;&gt;""),44,9),IF(AND($V11=0,$V11&lt;&gt;""),96.6,9)),"+")</f>
        <v>+</v>
      </c>
    </row>
    <row r="12" spans="2:29" ht="17" thickTop="1" x14ac:dyDescent="0.2">
      <c r="B12" s="41" t="s">
        <v>39</v>
      </c>
      <c r="C12" s="24"/>
      <c r="E12" s="2"/>
      <c r="F12" s="7"/>
      <c r="G12" s="7"/>
      <c r="H12" s="7"/>
      <c r="I12" s="7"/>
      <c r="J12" s="7"/>
      <c r="K12" s="7"/>
      <c r="L12" s="7"/>
      <c r="M12" s="7"/>
      <c r="N12" s="7"/>
      <c r="O12" s="7"/>
      <c r="P12" s="7"/>
      <c r="Q12" s="7"/>
      <c r="R12" s="7"/>
      <c r="S12" s="7"/>
      <c r="T12" s="7"/>
      <c r="U12" s="7"/>
      <c r="V12" s="7"/>
      <c r="Y12" s="37" t="str">
        <f>IF((AND(NOT($F11=1),NOT($H11=1),NOT($J11=1),NOT($L11=1),NOT($N11=1),NOT($P11=1),NOT($V11=1)))=TRUE,"&lt;",MIN(IF($F11=1,77.3,999),IF($H11=1,42.3,999),IF($J11=1,45.8,999),IF($L11=1,53.4,999),IF($N11=1,57.6,999),IF($P11=1,37.2,999),IF($V11=1,59.6,999)))</f>
        <v>&lt;</v>
      </c>
      <c r="AB12" s="37" t="str">
        <f>IF((AND(NOT($F11=1),NOT($H11=1),NOT($J11=1),NOT($L11=1),NOT($N11=1),NOT($P11=1),NOT($V11=1)))=TRUE,"&lt;",MIN(IF($F11=1,93.6,999),IF($H11=1,47.8,999),IF($J11=1,55.2,999),IF($L11=1,69.6,999),IF($N11=1,66.4,999),IF($P11=1,44,999),IF($V11=1,96.6,999)))</f>
        <v>&lt;</v>
      </c>
    </row>
    <row r="13" spans="2:29" x14ac:dyDescent="0.2">
      <c r="B13" s="42"/>
      <c r="E13" s="2"/>
      <c r="F13" s="7"/>
      <c r="G13" s="7"/>
      <c r="H13" s="7"/>
      <c r="I13" s="7"/>
      <c r="J13" s="7"/>
      <c r="K13" s="7"/>
      <c r="L13" s="7"/>
      <c r="M13" s="7"/>
      <c r="N13" s="7"/>
      <c r="O13" s="7"/>
      <c r="P13" s="7"/>
      <c r="Q13" s="7"/>
      <c r="R13" s="7"/>
      <c r="S13" s="7"/>
      <c r="T13" s="7"/>
      <c r="U13" s="7"/>
      <c r="V13" s="7"/>
    </row>
    <row r="14" spans="2:29" x14ac:dyDescent="0.2">
      <c r="B14" s="43" t="s">
        <v>35</v>
      </c>
      <c r="C14" s="22"/>
      <c r="E14" s="2"/>
      <c r="F14" s="7"/>
      <c r="G14" s="7"/>
      <c r="H14" s="7"/>
      <c r="I14" s="7"/>
      <c r="J14" s="7"/>
      <c r="K14" s="7"/>
      <c r="L14" s="7"/>
      <c r="M14" s="7"/>
      <c r="N14" s="7"/>
      <c r="O14" s="7"/>
      <c r="P14" s="7"/>
      <c r="Q14" s="7"/>
      <c r="R14" s="7"/>
      <c r="S14" s="7"/>
      <c r="T14" s="7"/>
      <c r="U14" s="7"/>
      <c r="V14" s="7"/>
    </row>
    <row r="15" spans="2:29" ht="21" x14ac:dyDescent="0.25">
      <c r="B15" s="40" t="s">
        <v>40</v>
      </c>
      <c r="C15" s="23"/>
      <c r="E15" s="4" t="s">
        <v>1</v>
      </c>
      <c r="F15" s="7"/>
      <c r="G15" s="7"/>
      <c r="H15" s="7"/>
      <c r="I15" s="7"/>
      <c r="J15" s="7"/>
      <c r="K15" s="7"/>
      <c r="L15" s="7"/>
      <c r="M15" s="7"/>
      <c r="N15" s="7"/>
      <c r="O15" s="7"/>
      <c r="P15" s="7"/>
      <c r="Q15" s="7"/>
      <c r="R15" s="7"/>
      <c r="S15" s="7"/>
      <c r="T15" s="7"/>
      <c r="U15" s="7"/>
      <c r="V15" s="7"/>
    </row>
    <row r="16" spans="2:29" x14ac:dyDescent="0.2">
      <c r="B16" s="40" t="s">
        <v>41</v>
      </c>
      <c r="C16" s="23"/>
      <c r="E16" s="2"/>
      <c r="F16" s="7"/>
      <c r="G16" s="7"/>
      <c r="H16" s="7"/>
      <c r="I16" s="7"/>
      <c r="J16" s="7"/>
      <c r="K16" s="7"/>
      <c r="L16" s="7"/>
      <c r="M16" s="7"/>
      <c r="N16" s="7"/>
      <c r="O16" s="7"/>
      <c r="P16" s="7"/>
      <c r="Q16" s="7"/>
      <c r="R16" s="7"/>
      <c r="S16" s="7"/>
      <c r="T16" s="7"/>
      <c r="U16" s="7"/>
      <c r="V16" s="7"/>
      <c r="X16" s="2"/>
      <c r="Y16" s="2"/>
      <c r="Z16" s="2"/>
      <c r="AA16" s="2"/>
      <c r="AB16" s="2"/>
      <c r="AC16" s="2"/>
    </row>
    <row r="17" spans="2:29" x14ac:dyDescent="0.2">
      <c r="B17" s="40" t="s">
        <v>37</v>
      </c>
      <c r="C17" s="23"/>
      <c r="E17" s="2" t="s">
        <v>3</v>
      </c>
      <c r="F17" s="7" t="s">
        <v>5</v>
      </c>
      <c r="G17" s="7"/>
      <c r="H17" s="7" t="s">
        <v>6</v>
      </c>
      <c r="I17" s="7"/>
      <c r="J17" s="7" t="s">
        <v>7</v>
      </c>
      <c r="K17" s="7"/>
      <c r="L17" s="7" t="s">
        <v>8</v>
      </c>
      <c r="M17" s="7"/>
      <c r="N17" s="7" t="s">
        <v>9</v>
      </c>
      <c r="O17" s="7"/>
      <c r="P17" s="7" t="s">
        <v>10</v>
      </c>
      <c r="Q17" s="7"/>
      <c r="R17" s="7" t="s">
        <v>11</v>
      </c>
      <c r="S17" s="7"/>
      <c r="T17" s="7" t="s">
        <v>12</v>
      </c>
      <c r="U17" s="7"/>
      <c r="V17" s="7" t="s">
        <v>13</v>
      </c>
      <c r="X17" s="11" t="s">
        <v>16</v>
      </c>
      <c r="Y17" s="2" t="s">
        <v>20</v>
      </c>
      <c r="Z17" s="2"/>
      <c r="AA17" s="2"/>
      <c r="AB17" s="2" t="s">
        <v>21</v>
      </c>
      <c r="AC17" s="2"/>
    </row>
    <row r="18" spans="2:29" ht="17" thickBot="1" x14ac:dyDescent="0.25">
      <c r="B18" s="41" t="s">
        <v>38</v>
      </c>
      <c r="C18" s="24"/>
      <c r="E18" s="2" t="s">
        <v>4</v>
      </c>
      <c r="F18" s="10" t="s">
        <v>14</v>
      </c>
      <c r="G18" s="7"/>
      <c r="H18" s="6"/>
      <c r="I18" s="7"/>
      <c r="J18" s="6"/>
      <c r="K18" s="7"/>
      <c r="L18" s="6"/>
      <c r="M18" s="7"/>
      <c r="N18" s="6"/>
      <c r="O18" s="7"/>
      <c r="P18" s="6"/>
      <c r="Q18" s="7"/>
      <c r="R18" s="6"/>
      <c r="S18" s="7"/>
      <c r="T18" s="6"/>
      <c r="U18" s="7"/>
      <c r="V18" s="6"/>
      <c r="Y18" s="1" t="str">
        <f>IF(Y19&gt;Z18,"&lt;",Y19)</f>
        <v>&lt;</v>
      </c>
      <c r="Z18" s="1" t="str">
        <f>IF(OR(AND($H18=0,$H18&lt;&gt;""),AND($J18=0,$J18&lt;&gt;""),AND($L18=0,$L18&lt;&gt;""),AND($N18=0,$N18&lt;&gt;""),AND($P18=0,$P18&lt;&gt;""),AND($V18=0,$V18&lt;&gt;""),AND($R18=0,$R18&lt;&gt;""),AND($T18=0,$T18&lt;&gt;"")),MAX(IF(AND($H18=0,$H18&lt;&gt;""),40.1,9),IF(AND($J18=0,$J18&lt;&gt;""),33.1,9),IF(AND($L18=0,$L18&lt;&gt;""),43.9,9),IF(AND($N18=0,$N18&lt;&gt;""),55.3,9),IF(AND($P18=0,$P18&lt;&gt;""),29.7,9),IF(AND($R18=0,$R18&lt;&gt;""),41.3,9),IF(AND($T18=0,$T18&lt;&gt;""),55.1,9),IF(AND($V18=0,$V18&lt;&gt;""),49.8,9)),"+")</f>
        <v>+</v>
      </c>
      <c r="AB18" s="1" t="str">
        <f>IF(AB19&gt;AC18,"&lt;",AB19)</f>
        <v>&lt;</v>
      </c>
      <c r="AC18" s="1" t="str">
        <f>IF(OR(AND($H18=0,$H18&lt;&gt;""),AND($J18=0,$J18&lt;&gt;""),AND($L18=0,$L18&lt;&gt;""),AND($N18=0,$N18&lt;&gt;""),AND($P18=0,$P18&lt;&gt;""),AND($V18=0,$V18&lt;&gt;""),AND($R18=0,$R18&lt;&gt;""),AND($T18=0,$T18&lt;&gt;"")),MAX(IF(AND($H18=0,$H18&lt;&gt;""),43.5,9),IF(AND($J18=0,$J18&lt;&gt;""),36.5,9),IF(AND($L18=0,$L18&lt;&gt;""),54.4,9),IF(AND($N18=0,$N18&lt;&gt;""),65,9),IF(AND($P18=0,$P18&lt;&gt;""),32.7,9),IF(AND($R18=0,$R18&lt;&gt;""),50.7,9),IF(AND($T18=0,$T18&lt;&gt;""),69.2,9),IF(AND($V18=0,$V18&lt;&gt;""),62.6,9)),"+")</f>
        <v>+</v>
      </c>
    </row>
    <row r="19" spans="2:29" ht="17" thickTop="1" x14ac:dyDescent="0.2">
      <c r="E19" s="2"/>
      <c r="F19" s="7"/>
      <c r="G19" s="7"/>
      <c r="H19" s="7"/>
      <c r="I19" s="7"/>
      <c r="J19" s="7"/>
      <c r="K19" s="7"/>
      <c r="L19" s="7"/>
      <c r="M19" s="7"/>
      <c r="N19" s="7"/>
      <c r="O19" s="7"/>
      <c r="P19" s="7"/>
      <c r="Q19" s="7"/>
      <c r="R19" s="7"/>
      <c r="S19" s="7"/>
      <c r="T19" s="7"/>
      <c r="U19" s="7"/>
      <c r="V19" s="7"/>
      <c r="Y19" s="37" t="str">
        <f>IF((AND(NOT($H18=1),NOT($J18=1),NOT($L18=1),NOT($N18=1),NOT($P18=1),NOT($R18=1),NOT($T18=1),NOT($V18=1)))=TRUE,"&lt;",MIN(IF($H18=1,40.1,999),IF($J18=1,33.1,999),IF($L18=1,43.9,999),IF($N18=1,55.3,999),IF($P18=1,29.7,999),IF($R18=1,41.3,999),IF($T18=1,55.1,999),IF($V18=1,49.8,999)))</f>
        <v>&lt;</v>
      </c>
      <c r="AB19" s="37" t="str">
        <f>IF((AND(NOT($H18=1),NOT($J18=1),NOT($L18=1),NOT($N18=1),NOT($P18=1),NOT($R18=1),NOT($T18=1),NOT($V18=1)))=TRUE,"&lt;",MIN(IF($H18=1,43.5,999),IF($J18=1,36.5,999),IF($L18=1,54.4,999),IF($N18=1,65,999),IF($P18=1,32.7,999),IF($R18=1,50.7,999),IF($T18=1,69.2,999),IF($V18=1,62.6,999)))</f>
        <v>&lt;</v>
      </c>
    </row>
    <row r="20" spans="2:29" x14ac:dyDescent="0.2">
      <c r="E20" s="2"/>
      <c r="F20" s="7"/>
      <c r="G20" s="7"/>
      <c r="H20" s="7"/>
      <c r="I20" s="7"/>
      <c r="J20" s="7"/>
      <c r="K20" s="7"/>
      <c r="L20" s="7"/>
      <c r="M20" s="7"/>
      <c r="N20" s="7"/>
      <c r="O20" s="7"/>
      <c r="P20" s="7"/>
      <c r="Q20" s="7"/>
      <c r="R20" s="7"/>
      <c r="S20" s="7"/>
      <c r="T20" s="7"/>
      <c r="U20" s="7"/>
      <c r="V20" s="7"/>
    </row>
    <row r="21" spans="2:29" x14ac:dyDescent="0.2">
      <c r="E21" s="2"/>
      <c r="F21" s="7"/>
      <c r="G21" s="7"/>
      <c r="H21" s="7"/>
      <c r="I21" s="7"/>
      <c r="J21" s="7"/>
      <c r="K21" s="7"/>
      <c r="L21" s="7"/>
      <c r="M21" s="7"/>
      <c r="N21" s="7"/>
      <c r="O21" s="7"/>
      <c r="P21" s="7"/>
      <c r="Q21" s="7"/>
      <c r="R21" s="7"/>
      <c r="S21" s="7"/>
      <c r="T21" s="7"/>
      <c r="U21" s="7"/>
      <c r="V21" s="7"/>
    </row>
    <row r="22" spans="2:29" ht="21" x14ac:dyDescent="0.25">
      <c r="E22" s="4" t="s">
        <v>2</v>
      </c>
      <c r="F22" s="7"/>
      <c r="G22" s="7"/>
      <c r="H22" s="7"/>
      <c r="I22" s="7"/>
      <c r="J22" s="7"/>
      <c r="K22" s="7"/>
      <c r="L22" s="7"/>
      <c r="M22" s="7"/>
      <c r="N22" s="7"/>
      <c r="O22" s="7"/>
      <c r="P22" s="7"/>
      <c r="Q22" s="7"/>
      <c r="R22" s="7"/>
      <c r="S22" s="7"/>
      <c r="T22" s="7"/>
      <c r="U22" s="7"/>
      <c r="V22" s="7"/>
    </row>
    <row r="23" spans="2:29" x14ac:dyDescent="0.2">
      <c r="E23" s="2"/>
      <c r="F23" s="7"/>
      <c r="G23" s="7"/>
      <c r="H23" s="7"/>
      <c r="I23" s="7"/>
      <c r="J23" s="7"/>
      <c r="K23" s="7"/>
      <c r="L23" s="7"/>
      <c r="M23" s="7"/>
      <c r="N23" s="7"/>
      <c r="O23" s="7"/>
      <c r="P23" s="7"/>
      <c r="Q23" s="7"/>
      <c r="R23" s="7"/>
      <c r="S23" s="7"/>
      <c r="T23" s="7"/>
      <c r="U23" s="7"/>
      <c r="V23" s="7"/>
    </row>
    <row r="24" spans="2:29" x14ac:dyDescent="0.2">
      <c r="E24" s="2" t="s">
        <v>3</v>
      </c>
      <c r="F24" s="7" t="s">
        <v>5</v>
      </c>
      <c r="G24" s="7"/>
      <c r="H24" s="7" t="s">
        <v>6</v>
      </c>
      <c r="I24" s="7"/>
      <c r="J24" s="7" t="s">
        <v>7</v>
      </c>
      <c r="K24" s="7"/>
      <c r="L24" s="7" t="s">
        <v>8</v>
      </c>
      <c r="M24" s="7"/>
      <c r="N24" s="7" t="s">
        <v>9</v>
      </c>
      <c r="O24" s="7"/>
      <c r="P24" s="7" t="s">
        <v>10</v>
      </c>
      <c r="Q24" s="7"/>
      <c r="R24" s="7" t="s">
        <v>11</v>
      </c>
      <c r="S24" s="7"/>
      <c r="T24" s="7" t="s">
        <v>12</v>
      </c>
      <c r="U24" s="7"/>
      <c r="V24" s="7" t="s">
        <v>13</v>
      </c>
      <c r="X24" s="11" t="s">
        <v>17</v>
      </c>
      <c r="Y24" s="2" t="s">
        <v>20</v>
      </c>
      <c r="Z24" s="2"/>
      <c r="AA24" s="2"/>
      <c r="AB24" s="2" t="s">
        <v>21</v>
      </c>
      <c r="AC24" s="2"/>
    </row>
    <row r="25" spans="2:29" ht="17" thickBot="1" x14ac:dyDescent="0.25">
      <c r="E25" s="2" t="s">
        <v>4</v>
      </c>
      <c r="F25" s="10" t="s">
        <v>14</v>
      </c>
      <c r="G25" s="7"/>
      <c r="H25" s="6"/>
      <c r="I25" s="7"/>
      <c r="J25" s="6"/>
      <c r="K25" s="7"/>
      <c r="L25" s="6"/>
      <c r="M25" s="7"/>
      <c r="N25" s="6"/>
      <c r="O25" s="7"/>
      <c r="P25" s="6"/>
      <c r="Q25" s="7"/>
      <c r="R25" s="8" t="s">
        <v>25</v>
      </c>
      <c r="S25" s="9"/>
      <c r="T25" s="10" t="s">
        <v>14</v>
      </c>
      <c r="U25" s="7"/>
      <c r="V25" s="6"/>
      <c r="Y25" s="1" t="str">
        <f>IF(Y26&gt;Z25,"&lt;",Y26)</f>
        <v>&lt;</v>
      </c>
      <c r="Z25" s="1" t="str">
        <f>IF(OR(AND($H25=0,$H25&lt;&gt;""),AND($J25=0,$J25&lt;&gt;""),AND($L25=0,$L25&lt;&gt;""),AND($N25=0,$N25&lt;&gt;""),AND($P25=0,$P25&lt;&gt;""),AND($V25=0,$V25&lt;&gt;"")),MAX(IF(AND($H25=0,$H25&lt;&gt;""),41.6,9),IF(AND($J25=0,$J25&lt;&gt;""),39.2,9),IF(AND($L25=0,$L25&lt;&gt;""),48.4,9),IF(AND($N25=0,$N25&lt;&gt;""),56.5,9),IF(AND($P25=0,$P25&lt;&gt;""),32.7,9),IF(AND($V25=0,$V25&lt;&gt;""),54.5,9)),"+")</f>
        <v>+</v>
      </c>
      <c r="AB25" s="1" t="str">
        <f>IF(AB26&gt;AC25,"&lt;",AB26)</f>
        <v>&lt;</v>
      </c>
      <c r="AC25" s="1" t="str">
        <f>IF(OR(AND($H25=0,$H25&lt;&gt;""),AND($J25=0,$J25&lt;&gt;""),AND($L25=0,$L25&lt;&gt;""),AND($N25=0,$N25&lt;&gt;""),AND($P25=0,$P25&lt;&gt;""),AND($V25=0,$V25&lt;&gt;"")),MAX(IF(AND($H25=0,$H25&lt;&gt;""),45.9,9),IF(AND($J25=0,$J25&lt;&gt;""),47,9),IF(AND($L25=0,$L25&lt;&gt;""),62.2,9),IF(AND($N25=0,$N25&lt;&gt;""),66,9),IF(AND($P25=0,$P25&lt;&gt;""),38.6,9),IF(AND($V25=0,$V25&lt;&gt;""),74.3,9)),"+")</f>
        <v>+</v>
      </c>
    </row>
    <row r="26" spans="2:29" ht="17" thickTop="1" x14ac:dyDescent="0.2">
      <c r="Y26" s="37" t="str">
        <f>IF((AND(NOT($H25=1),NOT($J25=1),NOT($L25=1),NOT($N25=1),NOT($P25=1),NOT($V25=1)))=TRUE,"&lt;",MIN(IF($H25=1,41.6,999),IF($J25=1,39.2,999),IF($L25=1,48.4,999),IF($N25=1,56.5,999),IF($P25=1,32.7,999),IF($V25=1,54.5,999)))</f>
        <v>&lt;</v>
      </c>
      <c r="AB26" s="37" t="str">
        <f>IF((AND(NOT($H25=1),NOT($J25=1),NOT($L25=1),NOT($N25=1),NOT($P25=1),NOT($V25=1)))=TRUE,"&lt;",MIN(IF($H25=1,45.9,999),IF($J25=1,47,999),IF($L25=1,62.2,999),IF($N25=1,66,999),IF($P25=1,38.6,999),IF($V25=1,74.3,999)))</f>
        <v>&lt;</v>
      </c>
    </row>
    <row r="27" spans="2:29" ht="21" x14ac:dyDescent="0.25">
      <c r="B27" s="12" t="s">
        <v>18</v>
      </c>
    </row>
    <row r="28" spans="2:29" s="34" customFormat="1" ht="75" customHeight="1" x14ac:dyDescent="0.2">
      <c r="B28" s="35" t="s">
        <v>42</v>
      </c>
      <c r="C28" s="35"/>
      <c r="D28" s="35"/>
      <c r="F28" s="33"/>
      <c r="G28" s="33"/>
      <c r="H28" s="33"/>
      <c r="I28" s="33"/>
      <c r="J28" s="33"/>
      <c r="K28" s="33"/>
      <c r="L28" s="33"/>
      <c r="M28" s="33"/>
      <c r="N28" s="33"/>
      <c r="O28" s="33"/>
      <c r="P28" s="33"/>
      <c r="Q28" s="33"/>
      <c r="R28" s="33"/>
      <c r="S28" s="33"/>
      <c r="T28" s="33"/>
      <c r="U28" s="33"/>
      <c r="V28" s="33"/>
    </row>
    <row r="29" spans="2:29" s="34" customFormat="1" ht="102" x14ac:dyDescent="0.2">
      <c r="B29" s="30" t="s">
        <v>19</v>
      </c>
      <c r="C29" s="36" t="s">
        <v>23</v>
      </c>
      <c r="D29" s="31" t="s">
        <v>24</v>
      </c>
      <c r="E29" s="32"/>
      <c r="F29" s="33"/>
      <c r="G29" s="33"/>
      <c r="H29" s="33"/>
      <c r="I29" s="33"/>
      <c r="J29" s="33"/>
      <c r="K29" s="33"/>
      <c r="L29" s="33"/>
      <c r="M29" s="33"/>
      <c r="N29" s="33"/>
      <c r="O29" s="33"/>
      <c r="P29" s="33"/>
      <c r="Q29" s="33"/>
      <c r="R29" s="33"/>
      <c r="S29" s="33"/>
      <c r="T29" s="33"/>
      <c r="U29" s="33"/>
      <c r="V29" s="33"/>
    </row>
    <row r="30" spans="2:29" ht="102" x14ac:dyDescent="0.2">
      <c r="B30" s="27"/>
      <c r="C30" s="28" t="s">
        <v>26</v>
      </c>
      <c r="D30" s="25" t="s">
        <v>27</v>
      </c>
      <c r="E30" s="26"/>
    </row>
    <row r="31" spans="2:29" x14ac:dyDescent="0.2">
      <c r="C31" s="29"/>
      <c r="D31" s="29"/>
    </row>
  </sheetData>
  <sheetProtection sheet="1" objects="1" scenarios="1" selectLockedCells="1"/>
  <mergeCells count="4">
    <mergeCell ref="B28:D28"/>
    <mergeCell ref="B3:O3"/>
    <mergeCell ref="B4:O4"/>
    <mergeCell ref="B5:O5"/>
  </mergeCells>
  <hyperlinks>
    <hyperlink ref="B18" r:id="rId1" xr:uid="{43097078-EE4B-4742-B3EB-E8CFF14786AA}"/>
    <hyperlink ref="B12" r:id="rId2" xr:uid="{17C5BB04-4A1C-B442-8CC3-E7E662A22D0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Stock, Michala</dc:creator>
  <cp:lastModifiedBy>Stock, Michala</cp:lastModifiedBy>
  <dcterms:created xsi:type="dcterms:W3CDTF">2023-07-20T18:39:08Z</dcterms:created>
  <dcterms:modified xsi:type="dcterms:W3CDTF">2023-08-02T16:00:32Z</dcterms:modified>
</cp:coreProperties>
</file>